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Sites\cnccookbook\img\CNCCookbook\Blog\"/>
    </mc:Choice>
  </mc:AlternateContent>
  <bookViews>
    <workbookView xWindow="0" yWindow="0" windowWidth="25590" windowHeight="18165" activeTab="4"/>
  </bookViews>
  <sheets>
    <sheet name="Scenario1" sheetId="1" r:id="rId1"/>
    <sheet name="Scenario2" sheetId="2" r:id="rId2"/>
    <sheet name="Scenario3" sheetId="3" r:id="rId3"/>
    <sheet name="Scenario4" sheetId="4" r:id="rId4"/>
    <sheet name="Scenario5" sheetId="5" r:id="rId5"/>
    <sheet name="Scenario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D21" i="6"/>
  <c r="D11" i="6"/>
  <c r="D13" i="6" s="1"/>
  <c r="D17" i="6" s="1"/>
  <c r="C11" i="6"/>
  <c r="C13" i="6" s="1"/>
  <c r="C17" i="6" s="1"/>
  <c r="D18" i="6" s="1"/>
  <c r="C8" i="6"/>
  <c r="D7" i="6"/>
  <c r="C7" i="6"/>
  <c r="C8" i="5"/>
  <c r="C11" i="5"/>
  <c r="C13" i="5" s="1"/>
  <c r="C17" i="5" s="1"/>
  <c r="C7" i="5"/>
  <c r="D21" i="5"/>
  <c r="D13" i="5"/>
  <c r="D17" i="5" s="1"/>
  <c r="D11" i="5"/>
  <c r="D7" i="5"/>
  <c r="C15" i="4"/>
  <c r="D21" i="4"/>
  <c r="D11" i="4"/>
  <c r="D13" i="4" s="1"/>
  <c r="D17" i="4" s="1"/>
  <c r="C11" i="4"/>
  <c r="C13" i="4" s="1"/>
  <c r="D7" i="4"/>
  <c r="C7" i="4"/>
  <c r="D23" i="6" l="1"/>
  <c r="D24" i="6" s="1"/>
  <c r="D25" i="6" s="1"/>
  <c r="D26" i="6" s="1"/>
  <c r="D18" i="5"/>
  <c r="D23" i="5"/>
  <c r="D24" i="5" s="1"/>
  <c r="D25" i="5" s="1"/>
  <c r="D26" i="5" s="1"/>
  <c r="C17" i="4"/>
  <c r="D18" i="4" s="1"/>
  <c r="D23" i="4"/>
  <c r="D24" i="4" s="1"/>
  <c r="D25" i="4" s="1"/>
  <c r="D26" i="4" s="1"/>
  <c r="D8" i="3"/>
  <c r="D21" i="3"/>
  <c r="D11" i="3"/>
  <c r="D13" i="3" s="1"/>
  <c r="D17" i="3" s="1"/>
  <c r="C11" i="3"/>
  <c r="C13" i="3" s="1"/>
  <c r="C17" i="3" s="1"/>
  <c r="D18" i="3" s="1"/>
  <c r="D7" i="3"/>
  <c r="C7" i="3"/>
  <c r="D7" i="1"/>
  <c r="C7" i="1"/>
  <c r="C7" i="2"/>
  <c r="D7" i="2"/>
  <c r="D21" i="2"/>
  <c r="D11" i="2"/>
  <c r="C11" i="2"/>
  <c r="D13" i="2"/>
  <c r="D17" i="2" s="1"/>
  <c r="C13" i="2"/>
  <c r="C17" i="2" s="1"/>
  <c r="D21" i="1"/>
  <c r="D11" i="1"/>
  <c r="C11" i="1"/>
  <c r="D13" i="1"/>
  <c r="D17" i="1" s="1"/>
  <c r="C13" i="1"/>
  <c r="C17" i="1" s="1"/>
  <c r="D23" i="3" l="1"/>
  <c r="D24" i="3" s="1"/>
  <c r="D25" i="3" s="1"/>
  <c r="D26" i="3" s="1"/>
  <c r="D18" i="1"/>
  <c r="D18" i="2"/>
  <c r="D23" i="2" s="1"/>
  <c r="D24" i="2" s="1"/>
  <c r="D25" i="2" s="1"/>
  <c r="D26" i="2" s="1"/>
  <c r="D23" i="1"/>
  <c r="D24" i="1" s="1"/>
  <c r="D25" i="1" s="1"/>
  <c r="D26" i="1" s="1"/>
</calcChain>
</file>

<file path=xl/sharedStrings.xml><?xml version="1.0" encoding="utf-8"?>
<sst xmlns="http://schemas.openxmlformats.org/spreadsheetml/2006/main" count="180" uniqueCount="35">
  <si>
    <t>CNCCookbook Machine Scenarios</t>
  </si>
  <si>
    <t>Parts Per Run</t>
  </si>
  <si>
    <t>Run Length</t>
  </si>
  <si>
    <t>minutes</t>
  </si>
  <si>
    <t>parts</t>
  </si>
  <si>
    <t>Part Cycle Time</t>
  </si>
  <si>
    <t>minutes per part</t>
  </si>
  <si>
    <t>Machine 1</t>
  </si>
  <si>
    <t>Machine 2</t>
  </si>
  <si>
    <t>Notes</t>
  </si>
  <si>
    <t>Factor in whether each machine has a bigger work envelope and could run more parts per setup</t>
  </si>
  <si>
    <t>Machine</t>
  </si>
  <si>
    <t>Tormach 1100</t>
  </si>
  <si>
    <t>Haas Super Mini Mill</t>
  </si>
  <si>
    <t>Machine Hourly Cost</t>
  </si>
  <si>
    <t>Cost Per Part</t>
  </si>
  <si>
    <t>Cycle Time</t>
  </si>
  <si>
    <t>Setup Time Per Run</t>
  </si>
  <si>
    <t>Setup Time Per Part</t>
  </si>
  <si>
    <t>Time Per Part</t>
  </si>
  <si>
    <t>Machine Cost</t>
  </si>
  <si>
    <t>Savings</t>
  </si>
  <si>
    <t>saved per part</t>
  </si>
  <si>
    <t>Payout in Parts</t>
  </si>
  <si>
    <t>Payout in Machine Hours</t>
  </si>
  <si>
    <t>Cost Difference</t>
  </si>
  <si>
    <t>parts to payout</t>
  </si>
  <si>
    <t>hours</t>
  </si>
  <si>
    <t>weeks</t>
  </si>
  <si>
    <t>years</t>
  </si>
  <si>
    <t>Haas DM2</t>
  </si>
  <si>
    <t>Talon MX200</t>
  </si>
  <si>
    <t>2 x Tormach 1100</t>
  </si>
  <si>
    <t>2 x Tormach 770</t>
  </si>
  <si>
    <t>Tormach 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</si>
</sst>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4" fontId="0" fillId="0" borderId="0" xfId="2" applyFont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3" fontId="4" fillId="0" borderId="0" xfId="1" applyFont="1"/>
    <xf numFmtId="0" fontId="4" fillId="0" borderId="0" xfId="0" applyFont="1"/>
    <xf numFmtId="43" fontId="4" fillId="0" borderId="0" xfId="0" applyNumberFormat="1" applyFont="1"/>
    <xf numFmtId="44" fontId="4" fillId="0" borderId="0" xfId="2" applyFont="1"/>
    <xf numFmtId="164" fontId="4" fillId="0" borderId="0" xfId="1" applyNumberFormat="1" applyFont="1"/>
    <xf numFmtId="16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C6" sqref="C6:C20"/>
    </sheetView>
  </sheetViews>
  <sheetFormatPr defaultRowHeight="15" x14ac:dyDescent="0.25"/>
  <cols>
    <col min="1" max="1" width="3.7109375" customWidth="1"/>
    <col min="2" max="2" width="23.28515625" customWidth="1"/>
    <col min="3" max="4" width="17.42578125" customWidth="1"/>
    <col min="5" max="5" width="11.7109375" style="2" customWidth="1"/>
    <col min="6" max="6" width="27.7109375" style="2" customWidth="1"/>
    <col min="7" max="7" width="5.42578125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ht="30" x14ac:dyDescent="0.25">
      <c r="B5" s="11" t="s">
        <v>11</v>
      </c>
      <c r="C5" s="2" t="s">
        <v>12</v>
      </c>
      <c r="D5" s="2" t="s">
        <v>13</v>
      </c>
    </row>
    <row r="6" spans="2:6" ht="60" x14ac:dyDescent="0.25">
      <c r="B6" s="5" t="s">
        <v>1</v>
      </c>
      <c r="C6">
        <v>4</v>
      </c>
      <c r="D6">
        <v>4</v>
      </c>
      <c r="E6" s="2" t="s">
        <v>4</v>
      </c>
      <c r="F6" s="2" t="s">
        <v>10</v>
      </c>
    </row>
    <row r="7" spans="2:6" x14ac:dyDescent="0.25">
      <c r="B7" s="5" t="s">
        <v>2</v>
      </c>
      <c r="C7" s="12">
        <f>C6*C8</f>
        <v>51.92</v>
      </c>
      <c r="D7" s="12">
        <f>D6*D8</f>
        <v>29.96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v>12.98</v>
      </c>
      <c r="D8" s="1">
        <v>7.49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5</v>
      </c>
      <c r="D10">
        <v>5</v>
      </c>
    </row>
    <row r="11" spans="2:6" x14ac:dyDescent="0.25">
      <c r="B11" s="5" t="s">
        <v>18</v>
      </c>
      <c r="C11" s="13">
        <f>C10/C6</f>
        <v>1.25</v>
      </c>
      <c r="D11" s="13">
        <f>D10/D6</f>
        <v>1.25</v>
      </c>
    </row>
    <row r="12" spans="2:6" x14ac:dyDescent="0.25">
      <c r="B12" s="5"/>
    </row>
    <row r="13" spans="2:6" x14ac:dyDescent="0.25">
      <c r="B13" s="5" t="s">
        <v>19</v>
      </c>
      <c r="C13" s="14">
        <f>SUM(C8,C11)</f>
        <v>14.23</v>
      </c>
      <c r="D13" s="14">
        <f>SUM(D8,D11)</f>
        <v>8.74</v>
      </c>
    </row>
    <row r="14" spans="2:6" x14ac:dyDescent="0.25">
      <c r="B14" s="5"/>
    </row>
    <row r="15" spans="2:6" x14ac:dyDescent="0.25">
      <c r="B15" s="5" t="s">
        <v>14</v>
      </c>
      <c r="C15" s="3">
        <v>27.97</v>
      </c>
      <c r="D15" s="3">
        <v>31.25</v>
      </c>
    </row>
    <row r="16" spans="2:6" x14ac:dyDescent="0.25">
      <c r="B16" s="5"/>
    </row>
    <row r="17" spans="2:5" x14ac:dyDescent="0.25">
      <c r="B17" s="5" t="s">
        <v>15</v>
      </c>
      <c r="C17" s="15">
        <f>C15*(C13/60)</f>
        <v>6.6335516666666665</v>
      </c>
      <c r="D17" s="15">
        <f>D15*(D13/60)</f>
        <v>4.552083333333333</v>
      </c>
    </row>
    <row r="18" spans="2:5" ht="30" x14ac:dyDescent="0.25">
      <c r="B18" s="5" t="s">
        <v>21</v>
      </c>
      <c r="C18" s="15"/>
      <c r="D18" s="15">
        <f>C17-D17</f>
        <v>2.0814683333333335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21000</v>
      </c>
      <c r="D20" s="3">
        <v>60000</v>
      </c>
    </row>
    <row r="21" spans="2:5" x14ac:dyDescent="0.25">
      <c r="B21" s="5" t="s">
        <v>25</v>
      </c>
      <c r="C21" s="3"/>
      <c r="D21" s="15">
        <f>D20-C20</f>
        <v>39000</v>
      </c>
    </row>
    <row r="22" spans="2:5" x14ac:dyDescent="0.25">
      <c r="B22" s="5"/>
    </row>
    <row r="23" spans="2:5" ht="30" x14ac:dyDescent="0.25">
      <c r="B23" s="5" t="s">
        <v>23</v>
      </c>
      <c r="D23" s="16">
        <f>D21/D18</f>
        <v>18736.773159332231</v>
      </c>
      <c r="E23" s="2" t="s">
        <v>26</v>
      </c>
    </row>
    <row r="24" spans="2:5" x14ac:dyDescent="0.25">
      <c r="B24" s="5" t="s">
        <v>24</v>
      </c>
      <c r="D24" s="17">
        <f>D23*(D13/60)</f>
        <v>2729.3232902093951</v>
      </c>
      <c r="E24" s="2" t="s">
        <v>27</v>
      </c>
    </row>
    <row r="25" spans="2:5" x14ac:dyDescent="0.25">
      <c r="D25" s="14">
        <f>D24/40</f>
        <v>68.233082255234876</v>
      </c>
      <c r="E25" s="2" t="s">
        <v>28</v>
      </c>
    </row>
    <row r="26" spans="2:5" x14ac:dyDescent="0.25">
      <c r="D26" s="14">
        <f>D25/52</f>
        <v>1.3121746587545169</v>
      </c>
      <c r="E26" s="2" t="s">
        <v>29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I46" sqref="I46"/>
    </sheetView>
  </sheetViews>
  <sheetFormatPr defaultRowHeight="15" x14ac:dyDescent="0.25"/>
  <cols>
    <col min="1" max="1" width="4.7109375" customWidth="1"/>
    <col min="2" max="2" width="23.28515625" customWidth="1"/>
    <col min="3" max="4" width="17.42578125" customWidth="1"/>
    <col min="5" max="5" width="11.7109375" style="2" customWidth="1"/>
    <col min="6" max="6" width="26.85546875" style="2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x14ac:dyDescent="0.25">
      <c r="B5" s="11" t="s">
        <v>11</v>
      </c>
      <c r="C5" s="2" t="s">
        <v>12</v>
      </c>
      <c r="D5" s="2" t="s">
        <v>30</v>
      </c>
    </row>
    <row r="6" spans="2:6" ht="60" x14ac:dyDescent="0.25">
      <c r="B6" s="5" t="s">
        <v>1</v>
      </c>
      <c r="C6">
        <v>4</v>
      </c>
      <c r="D6">
        <v>6</v>
      </c>
      <c r="E6" s="2" t="s">
        <v>4</v>
      </c>
      <c r="F6" s="2" t="s">
        <v>10</v>
      </c>
    </row>
    <row r="7" spans="2:6" x14ac:dyDescent="0.25">
      <c r="B7" s="5" t="s">
        <v>2</v>
      </c>
      <c r="C7" s="1">
        <f>C6*C8</f>
        <v>51.92</v>
      </c>
      <c r="D7" s="1">
        <f>D6*D8</f>
        <v>42.54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v>12.98</v>
      </c>
      <c r="D8" s="1">
        <v>7.09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5</v>
      </c>
      <c r="D10">
        <v>5</v>
      </c>
    </row>
    <row r="11" spans="2:6" x14ac:dyDescent="0.25">
      <c r="B11" s="5" t="s">
        <v>18</v>
      </c>
      <c r="C11">
        <f>C10/C6</f>
        <v>1.25</v>
      </c>
      <c r="D11" s="1">
        <f>D10/D6</f>
        <v>0.83333333333333337</v>
      </c>
    </row>
    <row r="12" spans="2:6" x14ac:dyDescent="0.25">
      <c r="B12" s="5"/>
    </row>
    <row r="13" spans="2:6" x14ac:dyDescent="0.25">
      <c r="B13" s="5" t="s">
        <v>19</v>
      </c>
      <c r="C13" s="4">
        <f>SUM(C8,C11)</f>
        <v>14.23</v>
      </c>
      <c r="D13" s="4">
        <f>SUM(D8,D11)</f>
        <v>7.9233333333333329</v>
      </c>
    </row>
    <row r="14" spans="2:6" x14ac:dyDescent="0.25">
      <c r="B14" s="5"/>
    </row>
    <row r="15" spans="2:6" x14ac:dyDescent="0.25">
      <c r="B15" s="5" t="s">
        <v>14</v>
      </c>
      <c r="C15" s="3">
        <v>27.97</v>
      </c>
      <c r="D15" s="3">
        <v>29.31</v>
      </c>
    </row>
    <row r="16" spans="2:6" x14ac:dyDescent="0.25">
      <c r="B16" s="5"/>
    </row>
    <row r="17" spans="2:5" x14ac:dyDescent="0.25">
      <c r="B17" s="5" t="s">
        <v>15</v>
      </c>
      <c r="C17" s="3">
        <f>C15*(C13/60)</f>
        <v>6.6335516666666665</v>
      </c>
      <c r="D17" s="3">
        <f>D15*(D13/60)</f>
        <v>3.8705483333333328</v>
      </c>
    </row>
    <row r="18" spans="2:5" ht="30" x14ac:dyDescent="0.25">
      <c r="B18" s="5" t="s">
        <v>21</v>
      </c>
      <c r="C18" s="3"/>
      <c r="D18" s="3">
        <f>C17-D17</f>
        <v>2.7630033333333337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21000</v>
      </c>
      <c r="D20" s="3">
        <v>80000</v>
      </c>
    </row>
    <row r="21" spans="2:5" x14ac:dyDescent="0.25">
      <c r="B21" s="5" t="s">
        <v>25</v>
      </c>
      <c r="C21" s="3"/>
      <c r="D21" s="3">
        <f>D20-C20</f>
        <v>59000</v>
      </c>
    </row>
    <row r="22" spans="2:5" x14ac:dyDescent="0.25">
      <c r="B22" s="5"/>
    </row>
    <row r="23" spans="2:5" ht="30" x14ac:dyDescent="0.25">
      <c r="B23" s="5" t="s">
        <v>23</v>
      </c>
      <c r="D23" s="8">
        <f>D21/D18</f>
        <v>21353.575396820608</v>
      </c>
      <c r="E23" s="2" t="s">
        <v>26</v>
      </c>
    </row>
    <row r="24" spans="2:5" x14ac:dyDescent="0.25">
      <c r="B24" s="5" t="s">
        <v>24</v>
      </c>
      <c r="D24" s="9">
        <f>D23*(D13/60)</f>
        <v>2819.8582621245878</v>
      </c>
      <c r="E24" s="2" t="s">
        <v>27</v>
      </c>
    </row>
    <row r="25" spans="2:5" x14ac:dyDescent="0.25">
      <c r="D25" s="4">
        <f>D24/40</f>
        <v>70.496456553114697</v>
      </c>
      <c r="E25" s="2" t="s">
        <v>28</v>
      </c>
    </row>
    <row r="26" spans="2:5" x14ac:dyDescent="0.25">
      <c r="D26" s="4">
        <f>D25/52</f>
        <v>1.355701087559898</v>
      </c>
      <c r="E26" s="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D40" sqref="D40"/>
    </sheetView>
  </sheetViews>
  <sheetFormatPr defaultRowHeight="15" x14ac:dyDescent="0.25"/>
  <cols>
    <col min="1" max="1" width="4.7109375" customWidth="1"/>
    <col min="2" max="2" width="23.28515625" customWidth="1"/>
    <col min="3" max="4" width="17.42578125" customWidth="1"/>
    <col min="5" max="5" width="11.7109375" style="2" customWidth="1"/>
    <col min="6" max="6" width="26.85546875" style="2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x14ac:dyDescent="0.25">
      <c r="B5" s="11" t="s">
        <v>11</v>
      </c>
      <c r="C5" s="2" t="s">
        <v>12</v>
      </c>
      <c r="D5" s="2" t="s">
        <v>31</v>
      </c>
    </row>
    <row r="6" spans="2:6" ht="60" x14ac:dyDescent="0.25">
      <c r="B6" s="5" t="s">
        <v>1</v>
      </c>
      <c r="C6">
        <v>4</v>
      </c>
      <c r="D6">
        <v>4</v>
      </c>
      <c r="E6" s="2" t="s">
        <v>4</v>
      </c>
      <c r="F6" s="2" t="s">
        <v>10</v>
      </c>
    </row>
    <row r="7" spans="2:6" x14ac:dyDescent="0.25">
      <c r="B7" s="5" t="s">
        <v>2</v>
      </c>
      <c r="C7" s="1">
        <f>C6*C8</f>
        <v>51.92</v>
      </c>
      <c r="D7" s="1">
        <f>D6*D8</f>
        <v>42.666666666666664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v>12.98</v>
      </c>
      <c r="D8" s="1">
        <f>10+40/60</f>
        <v>10.666666666666666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5</v>
      </c>
      <c r="D10">
        <v>5</v>
      </c>
    </row>
    <row r="11" spans="2:6" x14ac:dyDescent="0.25">
      <c r="B11" s="5" t="s">
        <v>18</v>
      </c>
      <c r="C11">
        <f>C10/C6</f>
        <v>1.25</v>
      </c>
      <c r="D11" s="1">
        <f>D10/D6</f>
        <v>1.25</v>
      </c>
    </row>
    <row r="12" spans="2:6" x14ac:dyDescent="0.25">
      <c r="B12" s="5"/>
    </row>
    <row r="13" spans="2:6" x14ac:dyDescent="0.25">
      <c r="B13" s="5" t="s">
        <v>19</v>
      </c>
      <c r="C13" s="4">
        <f>SUM(C8,C11)</f>
        <v>14.23</v>
      </c>
      <c r="D13" s="4">
        <f>SUM(D8,D11)</f>
        <v>11.916666666666666</v>
      </c>
    </row>
    <row r="14" spans="2:6" x14ac:dyDescent="0.25">
      <c r="B14" s="5"/>
    </row>
    <row r="15" spans="2:6" x14ac:dyDescent="0.25">
      <c r="B15" s="5" t="s">
        <v>14</v>
      </c>
      <c r="C15" s="3">
        <v>27.97</v>
      </c>
      <c r="D15" s="3">
        <v>28.44</v>
      </c>
    </row>
    <row r="16" spans="2:6" x14ac:dyDescent="0.25">
      <c r="B16" s="5"/>
    </row>
    <row r="17" spans="2:5" x14ac:dyDescent="0.25">
      <c r="B17" s="5" t="s">
        <v>15</v>
      </c>
      <c r="C17" s="3">
        <f>C15*(C13/60)</f>
        <v>6.6335516666666665</v>
      </c>
      <c r="D17" s="3">
        <f>D15*(D13/60)</f>
        <v>5.6485000000000003</v>
      </c>
    </row>
    <row r="18" spans="2:5" ht="30" x14ac:dyDescent="0.25">
      <c r="B18" s="5" t="s">
        <v>21</v>
      </c>
      <c r="C18" s="3"/>
      <c r="D18" s="3">
        <f>C17-D17</f>
        <v>0.98505166666666621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21000</v>
      </c>
      <c r="D20" s="3">
        <v>80000</v>
      </c>
    </row>
    <row r="21" spans="2:5" x14ac:dyDescent="0.25">
      <c r="B21" s="5" t="s">
        <v>25</v>
      </c>
      <c r="C21" s="3"/>
      <c r="D21" s="3">
        <f>D20-C20</f>
        <v>59000</v>
      </c>
    </row>
    <row r="22" spans="2:5" x14ac:dyDescent="0.25">
      <c r="B22" s="5"/>
    </row>
    <row r="23" spans="2:5" ht="30" x14ac:dyDescent="0.25">
      <c r="B23" s="5" t="s">
        <v>23</v>
      </c>
      <c r="D23" s="8">
        <f>D21/D18</f>
        <v>59895.335439257869</v>
      </c>
      <c r="E23" s="2" t="s">
        <v>26</v>
      </c>
    </row>
    <row r="24" spans="2:5" x14ac:dyDescent="0.25">
      <c r="B24" s="5" t="s">
        <v>24</v>
      </c>
      <c r="D24" s="9">
        <f>D23*(D13/60)</f>
        <v>11895.879121963715</v>
      </c>
      <c r="E24" s="2" t="s">
        <v>27</v>
      </c>
    </row>
    <row r="25" spans="2:5" x14ac:dyDescent="0.25">
      <c r="D25" s="4">
        <f>D24/40</f>
        <v>297.39697804909287</v>
      </c>
      <c r="E25" s="2" t="s">
        <v>28</v>
      </c>
    </row>
    <row r="26" spans="2:5" x14ac:dyDescent="0.25">
      <c r="D26" s="4">
        <f>D25/52</f>
        <v>5.7191726547902473</v>
      </c>
      <c r="E26" s="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D15" sqref="D15"/>
    </sheetView>
  </sheetViews>
  <sheetFormatPr defaultRowHeight="15" x14ac:dyDescent="0.25"/>
  <cols>
    <col min="1" max="1" width="3.7109375" customWidth="1"/>
    <col min="2" max="2" width="23.28515625" customWidth="1"/>
    <col min="3" max="4" width="17.42578125" customWidth="1"/>
    <col min="5" max="5" width="11.7109375" style="2" customWidth="1"/>
    <col min="6" max="6" width="27.7109375" style="2" customWidth="1"/>
    <col min="7" max="7" width="5.42578125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ht="30" x14ac:dyDescent="0.25">
      <c r="B5" s="11" t="s">
        <v>11</v>
      </c>
      <c r="C5" s="2" t="s">
        <v>32</v>
      </c>
      <c r="D5" s="2" t="s">
        <v>13</v>
      </c>
    </row>
    <row r="6" spans="2:6" ht="60" x14ac:dyDescent="0.25">
      <c r="B6" s="5" t="s">
        <v>1</v>
      </c>
      <c r="C6">
        <v>8</v>
      </c>
      <c r="D6">
        <v>4</v>
      </c>
      <c r="E6" s="2" t="s">
        <v>4</v>
      </c>
      <c r="F6" s="2" t="s">
        <v>10</v>
      </c>
    </row>
    <row r="7" spans="2:6" x14ac:dyDescent="0.25">
      <c r="B7" s="5" t="s">
        <v>2</v>
      </c>
      <c r="C7" s="12">
        <f>C6*C8</f>
        <v>103.84</v>
      </c>
      <c r="D7" s="12">
        <f>D6*D8</f>
        <v>29.96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v>12.98</v>
      </c>
      <c r="D8" s="1">
        <v>7.49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10</v>
      </c>
      <c r="D10">
        <v>5</v>
      </c>
    </row>
    <row r="11" spans="2:6" x14ac:dyDescent="0.25">
      <c r="B11" s="5" t="s">
        <v>18</v>
      </c>
      <c r="C11" s="13">
        <f>C10/C6</f>
        <v>1.25</v>
      </c>
      <c r="D11" s="13">
        <f>D10/D6</f>
        <v>1.25</v>
      </c>
    </row>
    <row r="12" spans="2:6" x14ac:dyDescent="0.25">
      <c r="B12" s="5"/>
    </row>
    <row r="13" spans="2:6" x14ac:dyDescent="0.25">
      <c r="B13" s="5" t="s">
        <v>19</v>
      </c>
      <c r="C13" s="14">
        <f>SUM(C8,C11)</f>
        <v>14.23</v>
      </c>
      <c r="D13" s="14">
        <f>SUM(D8,D11)</f>
        <v>8.74</v>
      </c>
    </row>
    <row r="14" spans="2:6" x14ac:dyDescent="0.25">
      <c r="B14" s="5"/>
    </row>
    <row r="15" spans="2:6" x14ac:dyDescent="0.25">
      <c r="B15" s="5" t="s">
        <v>14</v>
      </c>
      <c r="C15" s="3">
        <f>27.97+2.97</f>
        <v>30.939999999999998</v>
      </c>
      <c r="D15" s="3">
        <v>31.25</v>
      </c>
    </row>
    <row r="16" spans="2:6" x14ac:dyDescent="0.25">
      <c r="B16" s="5"/>
    </row>
    <row r="17" spans="2:5" x14ac:dyDescent="0.25">
      <c r="B17" s="5" t="s">
        <v>15</v>
      </c>
      <c r="C17" s="15">
        <f>C15*(C13/60)</f>
        <v>7.3379366666666659</v>
      </c>
      <c r="D17" s="15">
        <f>D15*(D13/60)</f>
        <v>4.552083333333333</v>
      </c>
    </row>
    <row r="18" spans="2:5" ht="30" x14ac:dyDescent="0.25">
      <c r="B18" s="5" t="s">
        <v>21</v>
      </c>
      <c r="C18" s="15"/>
      <c r="D18" s="15">
        <f>C17-D17</f>
        <v>2.7858533333333328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42000</v>
      </c>
      <c r="D20" s="3">
        <v>60000</v>
      </c>
    </row>
    <row r="21" spans="2:5" x14ac:dyDescent="0.25">
      <c r="B21" s="5" t="s">
        <v>25</v>
      </c>
      <c r="C21" s="3"/>
      <c r="D21" s="15">
        <f>D20-C20</f>
        <v>18000</v>
      </c>
    </row>
    <row r="22" spans="2:5" x14ac:dyDescent="0.25">
      <c r="B22" s="5"/>
    </row>
    <row r="23" spans="2:5" ht="30" x14ac:dyDescent="0.25">
      <c r="B23" s="5" t="s">
        <v>23</v>
      </c>
      <c r="D23" s="16">
        <f>D21/D18</f>
        <v>6461.2159529814935</v>
      </c>
      <c r="E23" s="2" t="s">
        <v>26</v>
      </c>
    </row>
    <row r="24" spans="2:5" x14ac:dyDescent="0.25">
      <c r="B24" s="5" t="s">
        <v>24</v>
      </c>
      <c r="D24" s="17">
        <f>D23*(D13/60)</f>
        <v>941.18379048430427</v>
      </c>
      <c r="E24" s="2" t="s">
        <v>27</v>
      </c>
    </row>
    <row r="25" spans="2:5" x14ac:dyDescent="0.25">
      <c r="D25" s="14">
        <f>D24/40</f>
        <v>23.529594762107607</v>
      </c>
      <c r="E25" s="2" t="s">
        <v>28</v>
      </c>
    </row>
    <row r="26" spans="2:5" x14ac:dyDescent="0.25">
      <c r="D26" s="14">
        <f>D25/52</f>
        <v>0.45249220696360781</v>
      </c>
      <c r="E26" s="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D8" sqref="D8"/>
    </sheetView>
  </sheetViews>
  <sheetFormatPr defaultRowHeight="15" x14ac:dyDescent="0.25"/>
  <cols>
    <col min="1" max="1" width="3.7109375" customWidth="1"/>
    <col min="2" max="2" width="23.28515625" customWidth="1"/>
    <col min="3" max="4" width="17.42578125" customWidth="1"/>
    <col min="5" max="5" width="11.7109375" style="2" customWidth="1"/>
    <col min="6" max="6" width="27.7109375" style="2" customWidth="1"/>
    <col min="7" max="7" width="5.42578125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ht="30" x14ac:dyDescent="0.25">
      <c r="B5" s="11" t="s">
        <v>11</v>
      </c>
      <c r="C5" s="2" t="s">
        <v>34</v>
      </c>
      <c r="D5" s="2" t="s">
        <v>13</v>
      </c>
    </row>
    <row r="6" spans="2:6" ht="60" x14ac:dyDescent="0.25">
      <c r="B6" s="5" t="s">
        <v>1</v>
      </c>
      <c r="C6">
        <v>4</v>
      </c>
      <c r="D6">
        <v>4</v>
      </c>
      <c r="E6" s="2" t="s">
        <v>4</v>
      </c>
      <c r="F6" s="2" t="s">
        <v>10</v>
      </c>
    </row>
    <row r="7" spans="2:6" x14ac:dyDescent="0.25">
      <c r="B7" s="5" t="s">
        <v>2</v>
      </c>
      <c r="C7" s="12">
        <f>C6*C8</f>
        <v>36.799999999999997</v>
      </c>
      <c r="D7" s="12">
        <f>D6*D8</f>
        <v>29.96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f>9+12/60</f>
        <v>9.1999999999999993</v>
      </c>
      <c r="D8" s="1">
        <v>7.49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5</v>
      </c>
      <c r="D10">
        <v>5</v>
      </c>
    </row>
    <row r="11" spans="2:6" x14ac:dyDescent="0.25">
      <c r="B11" s="5" t="s">
        <v>18</v>
      </c>
      <c r="C11" s="13">
        <f>C10/C6</f>
        <v>1.25</v>
      </c>
      <c r="D11" s="13">
        <f>D10/D6</f>
        <v>1.25</v>
      </c>
    </row>
    <row r="12" spans="2:6" x14ac:dyDescent="0.25">
      <c r="B12" s="5"/>
    </row>
    <row r="13" spans="2:6" x14ac:dyDescent="0.25">
      <c r="B13" s="5" t="s">
        <v>19</v>
      </c>
      <c r="C13" s="14">
        <f>SUM(C8,C11)</f>
        <v>10.45</v>
      </c>
      <c r="D13" s="14">
        <f>SUM(D8,D11)</f>
        <v>8.74</v>
      </c>
    </row>
    <row r="14" spans="2:6" x14ac:dyDescent="0.25">
      <c r="B14" s="5"/>
    </row>
    <row r="15" spans="2:6" x14ac:dyDescent="0.25">
      <c r="B15" s="5" t="s">
        <v>14</v>
      </c>
      <c r="C15" s="3">
        <v>27.97</v>
      </c>
      <c r="D15" s="3">
        <v>31.25</v>
      </c>
    </row>
    <row r="16" spans="2:6" x14ac:dyDescent="0.25">
      <c r="B16" s="5"/>
    </row>
    <row r="17" spans="2:5" x14ac:dyDescent="0.25">
      <c r="B17" s="5" t="s">
        <v>15</v>
      </c>
      <c r="C17" s="15">
        <f>C15*(C13/60)</f>
        <v>4.8714416666666667</v>
      </c>
      <c r="D17" s="15">
        <f>D15*(D13/60)</f>
        <v>4.552083333333333</v>
      </c>
    </row>
    <row r="18" spans="2:5" ht="30" x14ac:dyDescent="0.25">
      <c r="B18" s="5" t="s">
        <v>21</v>
      </c>
      <c r="C18" s="15"/>
      <c r="D18" s="15">
        <f>C17-D17</f>
        <v>0.31935833333333363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21000</v>
      </c>
      <c r="D20" s="3">
        <v>60000</v>
      </c>
    </row>
    <row r="21" spans="2:5" x14ac:dyDescent="0.25">
      <c r="B21" s="5" t="s">
        <v>25</v>
      </c>
      <c r="C21" s="3"/>
      <c r="D21" s="15">
        <f>D20-C20</f>
        <v>39000</v>
      </c>
    </row>
    <row r="22" spans="2:5" x14ac:dyDescent="0.25">
      <c r="B22" s="5"/>
    </row>
    <row r="23" spans="2:5" ht="30" x14ac:dyDescent="0.25">
      <c r="B23" s="5" t="s">
        <v>23</v>
      </c>
      <c r="D23" s="16">
        <f>D21/D18</f>
        <v>122119.87579260484</v>
      </c>
      <c r="E23" s="2" t="s">
        <v>26</v>
      </c>
    </row>
    <row r="24" spans="2:5" x14ac:dyDescent="0.25">
      <c r="B24" s="5" t="s">
        <v>24</v>
      </c>
      <c r="D24" s="17">
        <f>D23*(D13/60)</f>
        <v>17788.795240456104</v>
      </c>
      <c r="E24" s="2" t="s">
        <v>27</v>
      </c>
    </row>
    <row r="25" spans="2:5" x14ac:dyDescent="0.25">
      <c r="D25" s="14">
        <f>D24/40</f>
        <v>444.71988101140261</v>
      </c>
      <c r="E25" s="2" t="s">
        <v>28</v>
      </c>
    </row>
    <row r="26" spans="2:5" x14ac:dyDescent="0.25">
      <c r="D26" s="14">
        <f>D25/52</f>
        <v>8.552305404065434</v>
      </c>
      <c r="E26" s="2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C20" sqref="C20"/>
    </sheetView>
  </sheetViews>
  <sheetFormatPr defaultRowHeight="15" x14ac:dyDescent="0.25"/>
  <cols>
    <col min="1" max="1" width="3.7109375" customWidth="1"/>
    <col min="2" max="2" width="23.28515625" customWidth="1"/>
    <col min="3" max="4" width="17.42578125" customWidth="1"/>
    <col min="5" max="5" width="11.7109375" style="2" customWidth="1"/>
    <col min="6" max="6" width="27.7109375" style="2" customWidth="1"/>
    <col min="7" max="7" width="5.42578125" customWidth="1"/>
  </cols>
  <sheetData>
    <row r="2" spans="2:6" ht="28.5" x14ac:dyDescent="0.45">
      <c r="B2" s="7" t="s">
        <v>0</v>
      </c>
    </row>
    <row r="4" spans="2:6" s="6" customFormat="1" x14ac:dyDescent="0.25">
      <c r="C4" s="6" t="s">
        <v>7</v>
      </c>
      <c r="D4" s="6" t="s">
        <v>8</v>
      </c>
      <c r="E4" s="10"/>
      <c r="F4" s="10" t="s">
        <v>9</v>
      </c>
    </row>
    <row r="5" spans="2:6" s="2" customFormat="1" ht="30" x14ac:dyDescent="0.25">
      <c r="B5" s="11" t="s">
        <v>11</v>
      </c>
      <c r="C5" s="2" t="s">
        <v>33</v>
      </c>
      <c r="D5" s="2" t="s">
        <v>13</v>
      </c>
    </row>
    <row r="6" spans="2:6" ht="60" x14ac:dyDescent="0.25">
      <c r="B6" s="5" t="s">
        <v>1</v>
      </c>
      <c r="C6">
        <v>8</v>
      </c>
      <c r="D6">
        <v>4</v>
      </c>
      <c r="E6" s="2" t="s">
        <v>4</v>
      </c>
      <c r="F6" s="2" t="s">
        <v>10</v>
      </c>
    </row>
    <row r="7" spans="2:6" x14ac:dyDescent="0.25">
      <c r="B7" s="5" t="s">
        <v>2</v>
      </c>
      <c r="C7" s="12">
        <f>C6*C8</f>
        <v>73.599999999999994</v>
      </c>
      <c r="D7" s="12">
        <f>D6*D8</f>
        <v>29.96</v>
      </c>
      <c r="E7" s="2" t="s">
        <v>3</v>
      </c>
      <c r="F7" s="2" t="s">
        <v>16</v>
      </c>
    </row>
    <row r="8" spans="2:6" ht="30" x14ac:dyDescent="0.25">
      <c r="B8" s="5" t="s">
        <v>5</v>
      </c>
      <c r="C8" s="1">
        <f>9+12/60</f>
        <v>9.1999999999999993</v>
      </c>
      <c r="D8" s="1">
        <v>7.49</v>
      </c>
      <c r="E8" s="2" t="s">
        <v>6</v>
      </c>
    </row>
    <row r="9" spans="2:6" x14ac:dyDescent="0.25">
      <c r="B9" s="5"/>
    </row>
    <row r="10" spans="2:6" x14ac:dyDescent="0.25">
      <c r="B10" s="5" t="s">
        <v>17</v>
      </c>
      <c r="C10">
        <v>10</v>
      </c>
      <c r="D10">
        <v>5</v>
      </c>
    </row>
    <row r="11" spans="2:6" x14ac:dyDescent="0.25">
      <c r="B11" s="5" t="s">
        <v>18</v>
      </c>
      <c r="C11" s="13">
        <f>C10/C6</f>
        <v>1.25</v>
      </c>
      <c r="D11" s="13">
        <f>D10/D6</f>
        <v>1.25</v>
      </c>
    </row>
    <row r="12" spans="2:6" x14ac:dyDescent="0.25">
      <c r="B12" s="5"/>
    </row>
    <row r="13" spans="2:6" x14ac:dyDescent="0.25">
      <c r="B13" s="5" t="s">
        <v>19</v>
      </c>
      <c r="C13" s="14">
        <f>SUM(C8,C11)</f>
        <v>10.45</v>
      </c>
      <c r="D13" s="14">
        <f>SUM(D8,D11)</f>
        <v>8.74</v>
      </c>
    </row>
    <row r="14" spans="2:6" x14ac:dyDescent="0.25">
      <c r="B14" s="5"/>
    </row>
    <row r="15" spans="2:6" x14ac:dyDescent="0.25">
      <c r="B15" s="5" t="s">
        <v>14</v>
      </c>
      <c r="C15" s="3">
        <f>(2*27.97)-25</f>
        <v>30.939999999999998</v>
      </c>
      <c r="D15" s="3">
        <v>31.25</v>
      </c>
    </row>
    <row r="16" spans="2:6" x14ac:dyDescent="0.25">
      <c r="B16" s="5"/>
    </row>
    <row r="17" spans="2:5" x14ac:dyDescent="0.25">
      <c r="B17" s="5" t="s">
        <v>15</v>
      </c>
      <c r="C17" s="15">
        <f>C15*(C13/60)</f>
        <v>5.3887166666666664</v>
      </c>
      <c r="D17" s="15">
        <f>D15*(D13/60)</f>
        <v>4.552083333333333</v>
      </c>
    </row>
    <row r="18" spans="2:5" ht="30" x14ac:dyDescent="0.25">
      <c r="B18" s="5" t="s">
        <v>21</v>
      </c>
      <c r="C18" s="15"/>
      <c r="D18" s="15">
        <f>C17-D17</f>
        <v>0.83663333333333334</v>
      </c>
      <c r="E18" s="2" t="s">
        <v>22</v>
      </c>
    </row>
    <row r="19" spans="2:5" x14ac:dyDescent="0.25">
      <c r="B19" s="5"/>
    </row>
    <row r="20" spans="2:5" x14ac:dyDescent="0.25">
      <c r="B20" s="5" t="s">
        <v>20</v>
      </c>
      <c r="C20" s="3">
        <v>42000</v>
      </c>
      <c r="D20" s="3">
        <v>60000</v>
      </c>
    </row>
    <row r="21" spans="2:5" x14ac:dyDescent="0.25">
      <c r="B21" s="5" t="s">
        <v>25</v>
      </c>
      <c r="C21" s="3"/>
      <c r="D21" s="15">
        <f>D20-C20</f>
        <v>18000</v>
      </c>
    </row>
    <row r="22" spans="2:5" x14ac:dyDescent="0.25">
      <c r="B22" s="5"/>
    </row>
    <row r="23" spans="2:5" ht="30" x14ac:dyDescent="0.25">
      <c r="B23" s="5" t="s">
        <v>23</v>
      </c>
      <c r="D23" s="16">
        <f>D21/D18</f>
        <v>21514.801386509422</v>
      </c>
      <c r="E23" s="2" t="s">
        <v>26</v>
      </c>
    </row>
    <row r="24" spans="2:5" x14ac:dyDescent="0.25">
      <c r="B24" s="5" t="s">
        <v>24</v>
      </c>
      <c r="D24" s="17">
        <f>D23*(D13/60)</f>
        <v>3133.9894019682056</v>
      </c>
      <c r="E24" s="2" t="s">
        <v>27</v>
      </c>
    </row>
    <row r="25" spans="2:5" x14ac:dyDescent="0.25">
      <c r="D25" s="14">
        <f>D24/40</f>
        <v>78.349735049205137</v>
      </c>
      <c r="E25" s="2" t="s">
        <v>28</v>
      </c>
    </row>
    <row r="26" spans="2:5" x14ac:dyDescent="0.25">
      <c r="D26" s="14">
        <f>D25/52</f>
        <v>1.5067256740231758</v>
      </c>
      <c r="E26" s="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Scenario1</vt:lpstr>
      <vt:lpstr>Scenario2</vt:lpstr>
      <vt:lpstr>Scenario3</vt:lpstr>
      <vt:lpstr>Scenario4</vt:lpstr>
      <vt:lpstr>Scenario5</vt:lpstr>
      <vt:lpstr>Scenario6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BobWarfield</dc:creator>
  <cp:lastModifiedBy>BobWarfield</cp:lastModifiedBy>
  <dcterms:created xsi:type="dcterms:W3CDTF">2017-01-29T19:11:17Z</dcterms:created>
  <dcterms:modified xsi:type="dcterms:W3CDTF">2017-01-30T16:38:27Z</dcterms:modified>
</cp:coreProperties>
</file>